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Fin\Procurement\"/>
    </mc:Choice>
  </mc:AlternateContent>
  <xr:revisionPtr revIDLastSave="0" documentId="13_ncr:1_{D5368C44-8CFA-4D8F-A4A2-CAC489CDD1E3}" xr6:coauthVersionLast="32" xr6:coauthVersionMax="32" xr10:uidLastSave="{00000000-0000-0000-0000-000000000000}"/>
  <bookViews>
    <workbookView xWindow="0" yWindow="0" windowWidth="23040" windowHeight="8385" xr2:uid="{00000000-000D-0000-FFFF-FFFF00000000}"/>
  </bookViews>
  <sheets>
    <sheet name="Sheet1" sheetId="1" r:id="rId1"/>
  </sheets>
  <calcPr calcId="179017" concurrentCalc="0"/>
</workbook>
</file>

<file path=xl/calcChain.xml><?xml version="1.0" encoding="utf-8"?>
<calcChain xmlns="http://schemas.openxmlformats.org/spreadsheetml/2006/main">
  <c r="H14" i="1" l="1"/>
  <c r="H15" i="1"/>
  <c r="H16" i="1"/>
  <c r="H17" i="1"/>
  <c r="D23" i="1"/>
  <c r="E23" i="1"/>
  <c r="G27" i="1"/>
  <c r="F25" i="1"/>
  <c r="G25" i="1"/>
  <c r="I25" i="1"/>
  <c r="C7" i="1"/>
  <c r="F26" i="1"/>
  <c r="G26" i="1"/>
  <c r="F27" i="1"/>
  <c r="F24" i="1"/>
  <c r="G24" i="1"/>
  <c r="F23" i="1"/>
  <c r="G23" i="1"/>
  <c r="D25" i="1"/>
  <c r="E25" i="1"/>
  <c r="D26" i="1"/>
  <c r="E26" i="1"/>
  <c r="D27" i="1"/>
  <c r="E27" i="1"/>
  <c r="D24" i="1"/>
  <c r="E24" i="1"/>
  <c r="H13" i="1"/>
  <c r="I23" i="1"/>
  <c r="C3" i="1"/>
  <c r="D3" i="1"/>
  <c r="I26" i="1"/>
  <c r="C6" i="1"/>
  <c r="I24" i="1"/>
  <c r="C4" i="1"/>
  <c r="D4" i="1"/>
  <c r="D7" i="1"/>
  <c r="I27" i="1"/>
  <c r="C5" i="1"/>
  <c r="E7" i="1"/>
  <c r="E3" i="1"/>
  <c r="E4" i="1"/>
  <c r="E6" i="1"/>
  <c r="E5" i="1"/>
  <c r="D5" i="1"/>
  <c r="D6" i="1"/>
</calcChain>
</file>

<file path=xl/sharedStrings.xml><?xml version="1.0" encoding="utf-8"?>
<sst xmlns="http://schemas.openxmlformats.org/spreadsheetml/2006/main" count="34" uniqueCount="22">
  <si>
    <t>Firm</t>
  </si>
  <si>
    <t>Total Points</t>
  </si>
  <si>
    <t>Points</t>
  </si>
  <si>
    <t>Total</t>
  </si>
  <si>
    <t>Annual Cost</t>
  </si>
  <si>
    <t>Sodexo</t>
  </si>
  <si>
    <t>Chartwells</t>
  </si>
  <si>
    <t>TNG</t>
  </si>
  <si>
    <t>Whitson</t>
  </si>
  <si>
    <t>SFE</t>
  </si>
  <si>
    <t>Meal Price</t>
  </si>
  <si>
    <t>Breakfast $</t>
  </si>
  <si>
    <t>Breakfast #</t>
  </si>
  <si>
    <t>Lunch #</t>
  </si>
  <si>
    <t>Lunch $</t>
  </si>
  <si>
    <t>2018-19 Meal Counts (Last full year before the pandemic)</t>
  </si>
  <si>
    <t>Evaluator 1</t>
  </si>
  <si>
    <t>Evaluator 2</t>
  </si>
  <si>
    <t>Evaluator 3</t>
  </si>
  <si>
    <t>Evaluator 4</t>
  </si>
  <si>
    <t>Evaluator 5</t>
  </si>
  <si>
    <t>Evaluations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</si>
</sst>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0" xfId="0" applyNumberFormat="1" applyBorder="1"/>
    <xf numFmtId="1" fontId="0" fillId="0" borderId="0" xfId="0" applyNumberFormat="1" applyBorder="1"/>
    <xf numFmtId="0" fontId="0" fillId="2" borderId="5" xfId="0" applyFill="1" applyBorder="1"/>
    <xf numFmtId="0" fontId="0" fillId="0" borderId="6" xfId="0" applyBorder="1"/>
    <xf numFmtId="44" fontId="0" fillId="0" borderId="6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0" fillId="0" borderId="7" xfId="0" applyBorder="1"/>
    <xf numFmtId="2" fontId="0" fillId="2" borderId="8" xfId="0" applyNumberFormat="1" applyFill="1" applyBorder="1"/>
    <xf numFmtId="2" fontId="0" fillId="2" borderId="4" xfId="0" applyNumberFormat="1" applyFill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3" fontId="0" fillId="0" borderId="0" xfId="0" applyNumberFormat="1"/>
    <xf numFmtId="44" fontId="0" fillId="0" borderId="0" xfId="1" applyFont="1"/>
    <xf numFmtId="42" fontId="0" fillId="0" borderId="0" xfId="0" applyNumberFormat="1"/>
    <xf numFmtId="42" fontId="0" fillId="0" borderId="2" xfId="1" applyNumberFormat="1" applyFont="1" applyBorder="1"/>
    <xf numFmtId="42" fontId="0" fillId="0" borderId="6" xfId="1" applyNumberFormat="1" applyFont="1" applyBorder="1"/>
    <xf numFmtId="42" fontId="0" fillId="0" borderId="9" xfId="1" applyNumberFormat="1" applyFont="1" applyBorder="1"/>
    <xf numFmtId="0" fontId="0" fillId="0" borderId="10" xfId="0" applyBorder="1"/>
    <xf numFmtId="0" fontId="0" fillId="0" borderId="11" xfId="0" applyBorder="1"/>
    <xf numFmtId="1" fontId="0" fillId="0" borderId="0" xfId="1" applyNumberFormat="1" applyFont="1"/>
    <xf numFmtId="1" fontId="0" fillId="0" borderId="0" xfId="0" applyNumberFormat="1"/>
    <xf numFmtId="2" fontId="0" fillId="0" borderId="4" xfId="0" applyNumberForma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/>
    <xf numFmtId="1" fontId="3" fillId="0" borderId="10" xfId="0" applyNumberFormat="1" applyFont="1" applyBorder="1"/>
    <xf numFmtId="2" fontId="0" fillId="0" borderId="5" xfId="0" applyNumberFormat="1" applyBorder="1"/>
    <xf numFmtId="2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9"/>
  <sheetViews>
    <sheetView tabSelected="1" zoomScale="130" zoomScaleNormal="130" workbookViewId="0">
      <selection activeCell="H13" sqref="H13:H17"/>
    </sheetView>
  </sheetViews>
  <sheetFormatPr defaultRowHeight="15" x14ac:dyDescent="0.25"/>
  <cols>
    <col min="1" max="1" width="7.140625" bestFit="1" customWidth="1"/>
    <col min="2" max="2" width="52.7109375" bestFit="1" customWidth="1"/>
    <col min="3" max="3" width="12.28515625" bestFit="1" customWidth="1"/>
    <col min="4" max="4" width="15.140625" bestFit="1" customWidth="1"/>
    <col min="5" max="5" width="15.85546875" bestFit="1" customWidth="1"/>
    <col min="6" max="7" width="12.28515625" bestFit="1" customWidth="1"/>
    <col min="8" max="8" width="7" bestFit="1" customWidth="1"/>
    <col min="9" max="9" width="15.140625" bestFit="1" customWidth="1"/>
    <col min="10" max="10" width="9.85546875" customWidth="1"/>
    <col min="11" max="11" width="9.28515625" customWidth="1"/>
  </cols>
  <sheetData>
    <row r="1" spans="2:8" ht="15.75" thickBot="1" x14ac:dyDescent="0.3"/>
    <row r="2" spans="2:8" ht="15.75" thickBot="1" x14ac:dyDescent="0.3">
      <c r="B2" s="1" t="s">
        <v>0</v>
      </c>
      <c r="C2" s="4" t="s">
        <v>4</v>
      </c>
      <c r="D2" s="4" t="s">
        <v>3</v>
      </c>
      <c r="E2" s="9" t="s">
        <v>2</v>
      </c>
      <c r="F2" t="s">
        <v>1</v>
      </c>
      <c r="G2">
        <v>35</v>
      </c>
    </row>
    <row r="3" spans="2:8" ht="15.75" thickBot="1" x14ac:dyDescent="0.3">
      <c r="B3" s="2" t="s">
        <v>5</v>
      </c>
      <c r="C3" s="27">
        <f>I23</f>
        <v>8648366.631959999</v>
      </c>
      <c r="D3" s="12">
        <f>SUM(C3:C3)</f>
        <v>8648366.631959999</v>
      </c>
      <c r="E3" s="18">
        <f>C6/C3*35</f>
        <v>33.240826395312986</v>
      </c>
    </row>
    <row r="4" spans="2:8" ht="15.75" thickBot="1" x14ac:dyDescent="0.3">
      <c r="B4" s="10" t="s">
        <v>6</v>
      </c>
      <c r="C4" s="28">
        <f>I24</f>
        <v>9373730.7158000004</v>
      </c>
      <c r="D4" s="11">
        <f>SUM(C4)</f>
        <v>9373730.7158000004</v>
      </c>
      <c r="E4" s="18">
        <f>C6/C4*35</f>
        <v>30.668563300142242</v>
      </c>
    </row>
    <row r="5" spans="2:8" ht="15.75" thickBot="1" x14ac:dyDescent="0.3">
      <c r="B5" s="10" t="s">
        <v>8</v>
      </c>
      <c r="C5" s="28">
        <f>I27</f>
        <v>9467068.0059999991</v>
      </c>
      <c r="D5" s="11">
        <f>SUM(C5)</f>
        <v>9467068.0059999991</v>
      </c>
      <c r="E5" s="18">
        <f>C6/C5*35</f>
        <v>30.366197183098596</v>
      </c>
    </row>
    <row r="6" spans="2:8" ht="15.75" thickBot="1" x14ac:dyDescent="0.3">
      <c r="B6" s="10" t="s">
        <v>9</v>
      </c>
      <c r="C6" s="28">
        <f>I26</f>
        <v>8213681.5375999995</v>
      </c>
      <c r="D6" s="11">
        <f>SUM(C6)</f>
        <v>8213681.5375999995</v>
      </c>
      <c r="E6" s="18">
        <f>C6/C6*35</f>
        <v>35</v>
      </c>
    </row>
    <row r="7" spans="2:8" ht="15.75" thickBot="1" x14ac:dyDescent="0.3">
      <c r="B7" s="3" t="s">
        <v>7</v>
      </c>
      <c r="C7" s="29">
        <f>I25</f>
        <v>8987047.6564000007</v>
      </c>
      <c r="D7" s="13">
        <f>SUM(C7:C7)</f>
        <v>8987047.6564000007</v>
      </c>
      <c r="E7" s="19">
        <f>C6/C7*35</f>
        <v>31.988130563798215</v>
      </c>
    </row>
    <row r="8" spans="2:8" x14ac:dyDescent="0.25">
      <c r="B8" s="5"/>
      <c r="C8" s="6"/>
      <c r="D8" s="6"/>
      <c r="E8" s="7"/>
      <c r="F8" s="8"/>
    </row>
    <row r="10" spans="2:8" ht="15.75" thickBot="1" x14ac:dyDescent="0.3"/>
    <row r="11" spans="2:8" ht="15.75" thickBot="1" x14ac:dyDescent="0.3">
      <c r="B11" s="35" t="s">
        <v>21</v>
      </c>
      <c r="C11" s="36"/>
      <c r="D11" s="36"/>
      <c r="E11" s="36"/>
      <c r="F11" s="36"/>
      <c r="G11" s="36"/>
      <c r="H11" s="37"/>
    </row>
    <row r="12" spans="2:8" ht="15.75" thickBot="1" x14ac:dyDescent="0.3">
      <c r="B12" s="1"/>
      <c r="C12" s="4" t="s">
        <v>16</v>
      </c>
      <c r="D12" s="30" t="s">
        <v>17</v>
      </c>
      <c r="E12" s="4" t="s">
        <v>18</v>
      </c>
      <c r="F12" s="30" t="s">
        <v>19</v>
      </c>
      <c r="G12" s="4" t="s">
        <v>20</v>
      </c>
      <c r="H12" s="31" t="s">
        <v>3</v>
      </c>
    </row>
    <row r="13" spans="2:8" ht="15.75" thickBot="1" x14ac:dyDescent="0.3">
      <c r="B13" s="14" t="s">
        <v>5</v>
      </c>
      <c r="C13" s="38">
        <v>93.24</v>
      </c>
      <c r="D13" s="17">
        <v>84.24</v>
      </c>
      <c r="E13" s="4">
        <v>90.24</v>
      </c>
      <c r="F13" s="39">
        <v>74.239999999999995</v>
      </c>
      <c r="G13" s="38">
        <v>78.239999999999995</v>
      </c>
      <c r="H13" s="40">
        <f>SUM(C13:G13)/5</f>
        <v>84.039999999999992</v>
      </c>
    </row>
    <row r="14" spans="2:8" ht="15.75" thickBot="1" x14ac:dyDescent="0.3">
      <c r="B14" s="15" t="s">
        <v>6</v>
      </c>
      <c r="C14" s="4">
        <v>94.67</v>
      </c>
      <c r="D14" s="30">
        <v>80.599999999999994</v>
      </c>
      <c r="E14" s="4">
        <v>95.67</v>
      </c>
      <c r="F14" s="30">
        <v>89.67</v>
      </c>
      <c r="G14" s="4">
        <v>82.67</v>
      </c>
      <c r="H14" s="40">
        <f t="shared" ref="H14:H17" si="0">SUM(C14:G14)/5</f>
        <v>88.656000000000006</v>
      </c>
    </row>
    <row r="15" spans="2:8" ht="15.75" thickBot="1" x14ac:dyDescent="0.3">
      <c r="B15" s="15" t="s">
        <v>8</v>
      </c>
      <c r="C15" s="4">
        <v>84.87</v>
      </c>
      <c r="D15" s="30">
        <v>87.37</v>
      </c>
      <c r="E15" s="4">
        <v>91.37</v>
      </c>
      <c r="F15" s="30">
        <v>83.37</v>
      </c>
      <c r="G15" s="4">
        <v>90.37</v>
      </c>
      <c r="H15" s="40">
        <f t="shared" si="0"/>
        <v>87.47</v>
      </c>
    </row>
    <row r="16" spans="2:8" ht="15.75" thickBot="1" x14ac:dyDescent="0.3">
      <c r="B16" s="15" t="s">
        <v>9</v>
      </c>
      <c r="C16" s="4">
        <v>90.5</v>
      </c>
      <c r="D16" s="30">
        <v>85</v>
      </c>
      <c r="E16" s="4">
        <v>96</v>
      </c>
      <c r="F16" s="30">
        <v>86</v>
      </c>
      <c r="G16" s="34">
        <v>79</v>
      </c>
      <c r="H16" s="40">
        <f t="shared" si="0"/>
        <v>87.3</v>
      </c>
    </row>
    <row r="17" spans="2:9" ht="15.75" thickBot="1" x14ac:dyDescent="0.3">
      <c r="B17" s="16" t="s">
        <v>7</v>
      </c>
      <c r="C17" s="4">
        <v>90.49</v>
      </c>
      <c r="D17" s="30">
        <v>90.99</v>
      </c>
      <c r="E17" s="4">
        <v>93.99</v>
      </c>
      <c r="F17" s="30">
        <v>91.99</v>
      </c>
      <c r="G17" s="4">
        <v>90.99</v>
      </c>
      <c r="H17" s="41">
        <f t="shared" si="0"/>
        <v>91.69</v>
      </c>
    </row>
    <row r="21" spans="2:9" x14ac:dyDescent="0.25">
      <c r="B21" s="23" t="s">
        <v>15</v>
      </c>
      <c r="C21" s="22"/>
    </row>
    <row r="22" spans="2:9" x14ac:dyDescent="0.25">
      <c r="B22" s="23"/>
      <c r="C22" s="22" t="s">
        <v>10</v>
      </c>
      <c r="D22" t="s">
        <v>12</v>
      </c>
      <c r="E22" t="s">
        <v>11</v>
      </c>
      <c r="F22" t="s">
        <v>13</v>
      </c>
      <c r="G22" t="s">
        <v>14</v>
      </c>
      <c r="I22" t="s">
        <v>3</v>
      </c>
    </row>
    <row r="23" spans="2:9" x14ac:dyDescent="0.25">
      <c r="B23" s="20" t="s">
        <v>5</v>
      </c>
      <c r="C23">
        <v>3.2429999999999999</v>
      </c>
      <c r="D23" s="24">
        <f>(636328+228476+1838)</f>
        <v>866642</v>
      </c>
      <c r="E23" s="25">
        <f>(C23*0.66)*D23</f>
        <v>1854943.2039600001</v>
      </c>
      <c r="F23" s="32">
        <f>1268236+794842+31718</f>
        <v>2094796</v>
      </c>
      <c r="G23" s="26">
        <f>C23*F23</f>
        <v>6793423.4279999994</v>
      </c>
      <c r="I23" s="25">
        <f>G23+E23</f>
        <v>8648366.631959999</v>
      </c>
    </row>
    <row r="24" spans="2:9" x14ac:dyDescent="0.25">
      <c r="B24" s="20" t="s">
        <v>6</v>
      </c>
      <c r="C24">
        <v>3.5150000000000001</v>
      </c>
      <c r="D24" s="24">
        <f>636328+228476+1838</f>
        <v>866642</v>
      </c>
      <c r="E24" s="25">
        <f>(C24*0.66)*D24</f>
        <v>2010522.7758000002</v>
      </c>
      <c r="F24" s="32">
        <f>1268236+794842+31718</f>
        <v>2094796</v>
      </c>
      <c r="G24" s="26">
        <f>C24*F24</f>
        <v>7363207.9400000004</v>
      </c>
      <c r="I24" s="25">
        <f>G24+E24</f>
        <v>9373730.7158000004</v>
      </c>
    </row>
    <row r="25" spans="2:9" x14ac:dyDescent="0.25">
      <c r="B25" s="20" t="s">
        <v>7</v>
      </c>
      <c r="C25">
        <v>3.37</v>
      </c>
      <c r="D25" s="24">
        <f>636328+228476+1838</f>
        <v>866642</v>
      </c>
      <c r="E25" s="25">
        <f>(C25*0.66)*D25</f>
        <v>1927585.1364000002</v>
      </c>
      <c r="F25" s="32">
        <f>1268236+794842+31718</f>
        <v>2094796</v>
      </c>
      <c r="G25" s="26">
        <f>C25*F25</f>
        <v>7059462.5200000005</v>
      </c>
      <c r="I25" s="25">
        <f>G25+E25</f>
        <v>8987047.6564000007</v>
      </c>
    </row>
    <row r="26" spans="2:9" x14ac:dyDescent="0.25">
      <c r="B26" s="21" t="s">
        <v>9</v>
      </c>
      <c r="C26">
        <v>3.08</v>
      </c>
      <c r="D26" s="24">
        <f>636328+228476+1838</f>
        <v>866642</v>
      </c>
      <c r="E26" s="25">
        <f>(C26*0.66)*D26</f>
        <v>1761709.8576</v>
      </c>
      <c r="F26" s="32">
        <f>1268236+794842+31718</f>
        <v>2094796</v>
      </c>
      <c r="G26" s="26">
        <f>C26*F26</f>
        <v>6451971.6799999997</v>
      </c>
      <c r="I26" s="25">
        <f>G26+E26</f>
        <v>8213681.5375999995</v>
      </c>
    </row>
    <row r="27" spans="2:9" x14ac:dyDescent="0.25">
      <c r="B27" s="21" t="s">
        <v>8</v>
      </c>
      <c r="C27">
        <v>3.55</v>
      </c>
      <c r="D27" s="24">
        <f>636328+228476+1838</f>
        <v>866642</v>
      </c>
      <c r="E27" s="25">
        <f>(C27*0.66)*D27</f>
        <v>2030542.206</v>
      </c>
      <c r="F27" s="32">
        <f>1268236+794842+31718</f>
        <v>2094796</v>
      </c>
      <c r="G27" s="26">
        <f>C27*F27</f>
        <v>7436525.7999999998</v>
      </c>
      <c r="I27" s="25">
        <f>G27+E27</f>
        <v>9467068.0059999991</v>
      </c>
    </row>
    <row r="28" spans="2:9" x14ac:dyDescent="0.25">
      <c r="F28" s="33"/>
    </row>
    <row r="29" spans="2:9" x14ac:dyDescent="0.25">
      <c r="F29" s="33"/>
    </row>
  </sheetData>
  <sheetProtection formatCells="0" formatColumns="0" formatRows="0" insertColumns="0" insertRows="0" insertHyperlinks="0" deleteColumns="0" deleteRows="0" sort="0" autoFilter="0" pivotTables="0"/>
  <mergeCells count="1">
    <mergeCell ref="B11:H11"/>
  </mergeCells>
  <phoneticPr fontId="0" type="noConversion"/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Yinger, Kaylee M</dc:creator>
  <cp:lastModifiedBy>Yinger, Kaylee M</cp:lastModifiedBy>
  <cp:lastPrinted>2022-04-25T20:26:26Z</cp:lastPrinted>
  <dcterms:created xsi:type="dcterms:W3CDTF">2020-03-03T14:19:42Z</dcterms:created>
  <dcterms:modified xsi:type="dcterms:W3CDTF">2022-05-09T14:08:31Z</dcterms:modified>
</cp:coreProperties>
</file>